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742" activeTab="2"/>
  </bookViews>
  <sheets>
    <sheet name="газовые котельные" sheetId="2" r:id="rId1"/>
    <sheet name="угольные, дровяные" sheetId="3" r:id="rId2"/>
    <sheet name="ГВС открытая" sheetId="5" r:id="rId3"/>
    <sheet name="теплоноситель" sheetId="9" r:id="rId4"/>
    <sheet name="услуга передачи ООО ТТС" sheetId="7" r:id="rId5"/>
    <sheet name="ВГОК,РУШ" sheetId="8" r:id="rId6"/>
  </sheets>
  <externalReferences>
    <externalReference r:id="rId7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02_p1">#REF!</definedName>
    <definedName name="List02_p3">#REF!</definedName>
    <definedName name="org">[1]Титульный!$F$17</definedName>
    <definedName name="_xlnm.Print_Area" localSheetId="5">'ВГОК,РУШ'!$A$1:$D$22</definedName>
    <definedName name="_xlnm.Print_Area" localSheetId="0">'газовые котельные'!$A$1:$D$25</definedName>
    <definedName name="_xlnm.Print_Area" localSheetId="2">'ГВС открытая'!$A$1:$D$16</definedName>
    <definedName name="_xlnm.Print_Area" localSheetId="3">теплоноситель!$A$1:$D$26</definedName>
    <definedName name="_xlnm.Print_Area" localSheetId="1">'угольные, дровяные'!$A$1:$D$23</definedName>
    <definedName name="_xlnm.Print_Area" localSheetId="4">'услуга передачи ООО ТТС'!$A$1:$D$22</definedName>
  </definedNames>
  <calcPr calcId="145621"/>
</workbook>
</file>

<file path=xl/calcChain.xml><?xml version="1.0" encoding="utf-8"?>
<calcChain xmlns="http://schemas.openxmlformats.org/spreadsheetml/2006/main">
  <c r="D13" i="5" l="1"/>
  <c r="D14" i="5"/>
  <c r="D11" i="5" l="1"/>
  <c r="D12" i="9" l="1"/>
  <c r="D13" i="9"/>
  <c r="D22" i="8" l="1"/>
  <c r="D10" i="7" l="1"/>
  <c r="D10" i="8"/>
  <c r="D10" i="3"/>
  <c r="D10" i="2"/>
  <c r="D12" i="5"/>
  <c r="D10" i="5"/>
</calcChain>
</file>

<file path=xl/sharedStrings.xml><?xml version="1.0" encoding="utf-8"?>
<sst xmlns="http://schemas.openxmlformats.org/spreadsheetml/2006/main" count="298" uniqueCount="64">
  <si>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</si>
  <si>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</si>
  <si>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</si>
  <si>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</si>
  <si>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</si>
  <si>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</si>
  <si>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</si>
  <si>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</si>
  <si>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</si>
  <si>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</si>
  <si>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</si>
  <si>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</si>
  <si>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</si>
  <si>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</si>
  <si>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</si>
  <si>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</si>
  <si>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</si>
  <si>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</si>
  <si>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</si>
  <si>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</si>
  <si>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</si>
  <si>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</si>
  <si>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</si>
  <si>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</si>
  <si>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</si>
  <si>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</si>
  <si>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</si>
  <si>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</si>
  <si>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</si>
  <si>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</si>
  <si>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</si>
  <si>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</si>
  <si>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</si>
  <si>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</si>
  <si>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2.13</t>
  </si>
  <si>
    <t>Прочие расходы, которые подлежат отнесению на регулируемые виды деятельности в соответствии с законодательством РФ</t>
  </si>
  <si>
    <t>Муниципальное унитарное предприятие "Тагилэнерго", г.Нижний Тагил</t>
  </si>
  <si>
    <t>оказание услуг в сфере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</si>
  <si>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</si>
  <si>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</si>
  <si>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</si>
  <si>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тепловую энергию (мощность), используемую для горячего водоснабжения</t>
  </si>
  <si>
    <t xml:space="preserve"> тепловая энергия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</si>
  <si>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</si>
  <si>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</si>
  <si>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</si>
  <si>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</si>
  <si>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</si>
  <si>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</si>
  <si>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</si>
  <si>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</si>
  <si>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</si>
  <si>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Общепроизводственные расходы</t>
  </si>
  <si>
    <t>Общехозяйственные расходы,</t>
  </si>
  <si>
    <t>услуга-передачи от ООО "ТТС"</t>
  </si>
  <si>
    <t xml:space="preserve">Информация об основных показателях финансово-хозяйственной деятельности регулируемых организаций (услуга передачи тепловой энергии ) за 2016 год
</t>
  </si>
  <si>
    <t>Информация об основных показателях финансово-хозяйственной деятельности регулируемых организаций (тепловая энергия от угольных, дровяной котельных) за  2016 год</t>
  </si>
  <si>
    <t>Общехозяйственные расходы</t>
  </si>
  <si>
    <t>Расходы на капитальный и текущий ремонт основных производственных средств</t>
  </si>
  <si>
    <t>Информация об основных показателях финансово-хозяйственной деятельности регулируемых организаций (закуп тепловой энергии ВГОК,РУШ) за 2016 год</t>
  </si>
  <si>
    <t xml:space="preserve">Информация об основных показателях финансово-хозяйственной деятельности регулируемых организаций (тепловая энергия от газовых котельных) за 2016 год
</t>
  </si>
  <si>
    <t xml:space="preserve">Информация об основных показателях финансово-хозяйственной деятельности регулируемых организаций (ГВС открытая) за 2016 год
</t>
  </si>
  <si>
    <t xml:space="preserve">Информация об основных показателях финансово-хозяйственной деятельности регулируемых организаций (теплоноситель) за 2016 год
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</si>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</sst>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55"/>
      <name val="Tahoma"/>
      <family val="2"/>
      <charset val="204"/>
    </font>
    <font>
      <sz val="10"/>
      <name val="Arial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/>
      <bottom/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 style="double">
        <color indexed="22"/>
      </top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 style="thin">
        <color indexed="22"/>
      </right>
      <top style="double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9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" fontId="3" fillId="0" borderId="0" xfId="1" applyNumberFormat="1" applyFont="1" applyFill="1" applyAlignment="1" applyProtection="1">
      <alignment vertical="center" wrapText="1"/>
    </xf>
    <xf numFmtId="43" fontId="3" fillId="0" borderId="0" xfId="7" applyFont="1" applyFill="1" applyAlignment="1" applyProtection="1">
      <alignment vertical="center" wrapText="1"/>
    </xf>
    <xf numFmtId="0" fontId="7" fillId="0" borderId="6" xfId="5" applyFont="1" applyBorder="1"/>
    <xf numFmtId="0" fontId="7" fillId="0" borderId="0" xfId="5" applyFont="1"/>
    <xf numFmtId="43" fontId="3" fillId="0" borderId="0" xfId="7" applyFont="1" applyFill="1" applyAlignment="1" applyProtection="1">
      <alignment horizontal="left" vertical="center" wrapText="1"/>
    </xf>
    <xf numFmtId="43" fontId="3" fillId="0" borderId="0" xfId="1" applyNumberFormat="1" applyFont="1" applyFill="1" applyAlignment="1" applyProtection="1">
      <alignment horizontal="center" vertical="center" wrapText="1"/>
    </xf>
    <xf numFmtId="43" fontId="3" fillId="0" borderId="0" xfId="1" applyNumberFormat="1" applyFont="1" applyFill="1" applyAlignment="1" applyProtection="1">
      <alignment vertical="center" wrapText="1"/>
    </xf>
    <xf numFmtId="0" fontId="7" fillId="0" borderId="0" xfId="5" applyFont="1" applyBorder="1"/>
    <xf numFmtId="0" fontId="1" fillId="0" borderId="0" xfId="5" applyBorder="1"/>
    <xf numFmtId="0" fontId="3" fillId="0" borderId="0" xfId="6" applyFont="1" applyBorder="1" applyAlignment="1" applyProtection="1">
      <alignment vertical="center" wrapText="1"/>
    </xf>
    <xf numFmtId="43" fontId="7" fillId="0" borderId="6" xfId="7" applyFont="1" applyBorder="1"/>
    <xf numFmtId="43" fontId="7" fillId="0" borderId="0" xfId="7" applyFont="1"/>
    <xf numFmtId="43" fontId="1" fillId="0" borderId="6" xfId="7" applyBorder="1"/>
    <xf numFmtId="43" fontId="3" fillId="0" borderId="6" xfId="7" applyFont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center" vertical="center" wrapText="1"/>
    </xf>
    <xf numFmtId="0" fontId="3" fillId="2" borderId="5" xfId="4" applyFont="1" applyFill="1" applyBorder="1" applyAlignment="1" applyProtection="1">
      <alignment horizontal="center" vertical="center" wrapText="1"/>
    </xf>
    <xf numFmtId="49" fontId="8" fillId="2" borderId="7" xfId="4" applyNumberFormat="1" applyFont="1" applyFill="1" applyBorder="1" applyAlignment="1" applyProtection="1">
      <alignment horizontal="center" vertical="center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8" xfId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1" applyFont="1" applyFill="1" applyBorder="1" applyAlignment="1" applyProtection="1">
      <alignment horizontal="left" vertical="center" wrapText="1" indent="1"/>
    </xf>
    <xf numFmtId="4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43" fontId="3" fillId="2" borderId="0" xfId="7" applyFont="1" applyFill="1" applyAlignment="1" applyProtection="1">
      <alignment vertical="center" wrapText="1"/>
    </xf>
    <xf numFmtId="0" fontId="0" fillId="2" borderId="8" xfId="1" applyFont="1" applyFill="1" applyBorder="1" applyAlignment="1" applyProtection="1">
      <alignment horizontal="left" vertical="center" wrapText="1" indent="1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11" xfId="4" applyFont="1" applyFill="1" applyBorder="1" applyAlignment="1" applyProtection="1">
      <alignment horizontal="center" vertical="center" wrapText="1"/>
    </xf>
    <xf numFmtId="49" fontId="8" fillId="2" borderId="12" xfId="4" applyNumberFormat="1" applyFont="1" applyFill="1" applyBorder="1" applyAlignment="1" applyProtection="1">
      <alignment horizontal="center" vertical="center" wrapText="1"/>
    </xf>
    <xf numFmtId="49" fontId="8" fillId="2" borderId="13" xfId="4" applyNumberFormat="1" applyFont="1" applyFill="1" applyBorder="1" applyAlignment="1" applyProtection="1">
      <alignment horizontal="center" vertical="center" wrapText="1"/>
    </xf>
    <xf numFmtId="49" fontId="8" fillId="2" borderId="14" xfId="4" applyNumberFormat="1" applyFont="1" applyFill="1" applyBorder="1" applyAlignment="1" applyProtection="1">
      <alignment horizontal="center" vertical="center" wrapText="1"/>
    </xf>
    <xf numFmtId="0" fontId="7" fillId="2" borderId="6" xfId="5" applyFont="1" applyFill="1" applyBorder="1"/>
    <xf numFmtId="0" fontId="7" fillId="2" borderId="0" xfId="5" applyFont="1" applyFill="1"/>
    <xf numFmtId="0" fontId="1" fillId="2" borderId="6" xfId="5" applyFill="1" applyBorder="1"/>
    <xf numFmtId="4" fontId="3" fillId="2" borderId="0" xfId="1" applyNumberFormat="1" applyFont="1" applyFill="1" applyAlignment="1" applyProtection="1">
      <alignment vertical="center" wrapText="1"/>
    </xf>
    <xf numFmtId="0" fontId="3" fillId="2" borderId="6" xfId="6" applyFont="1" applyFill="1" applyBorder="1" applyAlignment="1" applyProtection="1">
      <alignment vertical="center" wrapText="1"/>
    </xf>
    <xf numFmtId="4" fontId="7" fillId="2" borderId="6" xfId="5" applyNumberFormat="1" applyFont="1" applyFill="1" applyBorder="1"/>
    <xf numFmtId="4" fontId="7" fillId="2" borderId="0" xfId="5" applyNumberFormat="1" applyFont="1" applyFill="1"/>
    <xf numFmtId="4" fontId="1" fillId="2" borderId="6" xfId="5" applyNumberFormat="1" applyFill="1" applyBorder="1"/>
    <xf numFmtId="4" fontId="3" fillId="2" borderId="6" xfId="6" applyNumberFormat="1" applyFont="1" applyFill="1" applyBorder="1" applyAlignment="1" applyProtection="1">
      <alignment vertical="center" wrapText="1"/>
    </xf>
    <xf numFmtId="0" fontId="12" fillId="2" borderId="0" xfId="1" applyFont="1" applyFill="1" applyAlignment="1" applyProtection="1">
      <alignment horizontal="center" vertical="center" wrapText="1"/>
    </xf>
    <xf numFmtId="49" fontId="1" fillId="2" borderId="8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8" xfId="1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164" fontId="13" fillId="2" borderId="15" xfId="0" applyNumberFormat="1" applyFont="1" applyFill="1" applyBorder="1" applyAlignment="1" applyProtection="1">
      <alignment horizontal="right" vertical="top"/>
      <protection locked="0"/>
    </xf>
    <xf numFmtId="165" fontId="14" fillId="2" borderId="15" xfId="7" applyNumberFormat="1" applyFont="1" applyFill="1" applyBorder="1" applyAlignment="1" applyProtection="1">
      <alignment horizontal="center" vertical="top"/>
      <protection locked="0"/>
    </xf>
  </cellXfs>
  <cellStyles count="8">
    <cellStyle name="Заголовок" xfId="3"/>
    <cellStyle name="ЗаголовокСтолбца" xfId="4"/>
    <cellStyle name="Обычный" xfId="0" builtinId="0"/>
    <cellStyle name="Обычный 12" xfId="5"/>
    <cellStyle name="Обычный_Forma_5_Книга2" xfId="6"/>
    <cellStyle name="Обычный_Мониторинг инвестиций" xfId="1"/>
    <cellStyle name="Обычный_Шаблон по источникам для Модуля Реестр (2)" xfId="2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(v6.0.1)%20&#1075;&#1072;&#1079;&#1086;&#1074;&#1099;&#1077;%20&#1079;&#1072;%202014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  <sheetName val="JKH.OPEN.INFO.BALANCE.WARM(v6"/>
    </sheetNames>
    <sheetDataSet>
      <sheetData sheetId="0" refreshError="1"/>
      <sheetData sheetId="1" refreshError="1"/>
      <sheetData sheetId="2" refreshError="1"/>
      <sheetData sheetId="3" refreshError="1">
        <row r="17">
          <cell r="F17" t="str">
            <v>Муниципальное унитарное предприятие "Тагилэнерго", г.Нижний Тагил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zoomScaleNormal="100" workbookViewId="0">
      <selection activeCell="F25" sqref="F25"/>
    </sheetView>
  </sheetViews>
  <sheetFormatPr defaultRowHeight="11.25" x14ac:dyDescent="0.25"/>
  <cols>
    <col min="1" max="1" width="12.28515625" style="33" customWidth="1"/>
    <col min="2" max="2" width="57.7109375" style="33" customWidth="1"/>
    <col min="3" max="3" width="9.140625" style="33"/>
    <col min="4" max="4" width="18.85546875" style="34" customWidth="1"/>
    <col min="5" max="5" width="12.7109375" style="46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6"/>
      <c r="B4" s="16"/>
      <c r="C4" s="16"/>
      <c r="D4" s="17"/>
    </row>
    <row r="5" spans="1:9" ht="46.5" customHeight="1" x14ac:dyDescent="0.25">
      <c r="A5" s="56" t="s">
        <v>60</v>
      </c>
      <c r="B5" s="56"/>
      <c r="C5" s="56"/>
      <c r="D5" s="56"/>
    </row>
    <row r="6" spans="1:9" ht="21.75" customHeight="1" x14ac:dyDescent="0.25">
      <c r="A6" s="57" t="s">
        <v>36</v>
      </c>
      <c r="B6" s="57"/>
      <c r="C6" s="57"/>
      <c r="D6" s="57"/>
    </row>
    <row r="7" spans="1:9" x14ac:dyDescent="0.25">
      <c r="A7" s="16"/>
      <c r="B7" s="17"/>
      <c r="C7" s="17"/>
      <c r="D7" s="18"/>
    </row>
    <row r="8" spans="1:9" ht="34.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48"/>
    </row>
    <row r="9" spans="1:9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49"/>
    </row>
    <row r="10" spans="1:9" ht="22.5" customHeight="1" x14ac:dyDescent="0.15">
      <c r="A10" s="23" t="s">
        <v>4</v>
      </c>
      <c r="B10" s="24" t="s">
        <v>8</v>
      </c>
      <c r="C10" s="25" t="s">
        <v>9</v>
      </c>
      <c r="D10" s="26">
        <f>D11</f>
        <v>431741</v>
      </c>
      <c r="E10" s="48"/>
    </row>
    <row r="11" spans="1:9" ht="19.5" customHeight="1" x14ac:dyDescent="0.25">
      <c r="A11" s="53" t="s">
        <v>10</v>
      </c>
      <c r="B11" s="28" t="s">
        <v>11</v>
      </c>
      <c r="C11" s="29" t="s">
        <v>9</v>
      </c>
      <c r="D11" s="30">
        <v>431741</v>
      </c>
      <c r="E11" s="50"/>
    </row>
    <row r="12" spans="1:9" ht="24" customHeight="1" x14ac:dyDescent="0.15">
      <c r="A12" s="23" t="s">
        <v>5</v>
      </c>
      <c r="B12" s="24" t="s">
        <v>12</v>
      </c>
      <c r="C12" s="25" t="s">
        <v>9</v>
      </c>
      <c r="D12" s="26">
        <v>511586.27</v>
      </c>
      <c r="E12" s="48"/>
      <c r="F12" s="2"/>
      <c r="G12" s="2"/>
      <c r="I12" s="2"/>
    </row>
    <row r="13" spans="1:9" ht="20.25" customHeight="1" x14ac:dyDescent="0.25">
      <c r="A13" s="23" t="s">
        <v>13</v>
      </c>
      <c r="B13" s="31" t="s">
        <v>14</v>
      </c>
      <c r="C13" s="25" t="s">
        <v>9</v>
      </c>
      <c r="D13" s="32">
        <v>187684.42</v>
      </c>
      <c r="E13" s="51"/>
    </row>
    <row r="14" spans="1:9" ht="15" customHeight="1" x14ac:dyDescent="0.15">
      <c r="A14" s="23" t="s">
        <v>15</v>
      </c>
      <c r="B14" s="31" t="s">
        <v>16</v>
      </c>
      <c r="C14" s="25" t="s">
        <v>9</v>
      </c>
      <c r="D14" s="26">
        <v>138477.1</v>
      </c>
      <c r="E14" s="48"/>
      <c r="F14" s="3"/>
    </row>
    <row r="15" spans="1:9" ht="22.5" x14ac:dyDescent="0.25">
      <c r="A15" s="23" t="s">
        <v>17</v>
      </c>
      <c r="B15" s="31" t="s">
        <v>18</v>
      </c>
      <c r="C15" s="25" t="s">
        <v>9</v>
      </c>
      <c r="D15" s="32">
        <v>47189.020000000004</v>
      </c>
      <c r="E15" s="51"/>
    </row>
    <row r="16" spans="1:9" ht="22.5" x14ac:dyDescent="0.15">
      <c r="A16" s="23" t="s">
        <v>19</v>
      </c>
      <c r="B16" s="31" t="s">
        <v>20</v>
      </c>
      <c r="C16" s="25" t="s">
        <v>9</v>
      </c>
      <c r="D16" s="32">
        <v>2694.7799999999997</v>
      </c>
      <c r="E16" s="48"/>
    </row>
    <row r="17" spans="1:6" ht="30" x14ac:dyDescent="0.15">
      <c r="A17" s="23" t="s">
        <v>21</v>
      </c>
      <c r="B17" s="36" t="s">
        <v>22</v>
      </c>
      <c r="C17" s="25" t="s">
        <v>9</v>
      </c>
      <c r="D17" s="32">
        <v>0</v>
      </c>
      <c r="E17" s="48"/>
    </row>
    <row r="18" spans="1:6" ht="22.5" x14ac:dyDescent="0.15">
      <c r="A18" s="23" t="s">
        <v>23</v>
      </c>
      <c r="B18" s="31" t="s">
        <v>24</v>
      </c>
      <c r="C18" s="25" t="s">
        <v>9</v>
      </c>
      <c r="D18" s="32">
        <v>26039.379999999997</v>
      </c>
      <c r="E18" s="48"/>
    </row>
    <row r="19" spans="1:6" ht="22.5" x14ac:dyDescent="0.15">
      <c r="A19" s="23" t="s">
        <v>25</v>
      </c>
      <c r="B19" s="31" t="s">
        <v>26</v>
      </c>
      <c r="C19" s="25" t="s">
        <v>9</v>
      </c>
      <c r="D19" s="32">
        <v>7814.8899999999994</v>
      </c>
      <c r="E19" s="48"/>
    </row>
    <row r="20" spans="1:6" x14ac:dyDescent="0.25">
      <c r="A20" s="23" t="s">
        <v>27</v>
      </c>
      <c r="B20" s="31" t="s">
        <v>30</v>
      </c>
      <c r="C20" s="25" t="s">
        <v>9</v>
      </c>
      <c r="D20" s="32">
        <v>30751.940000000002</v>
      </c>
      <c r="E20" s="51"/>
    </row>
    <row r="21" spans="1:6" ht="30" x14ac:dyDescent="0.25">
      <c r="A21" s="23" t="s">
        <v>28</v>
      </c>
      <c r="B21" s="36" t="s">
        <v>32</v>
      </c>
      <c r="C21" s="25" t="s">
        <v>9</v>
      </c>
      <c r="D21" s="32">
        <v>1482.63</v>
      </c>
      <c r="E21" s="51"/>
    </row>
    <row r="22" spans="1:6" x14ac:dyDescent="0.15">
      <c r="A22" s="23" t="s">
        <v>29</v>
      </c>
      <c r="B22" s="31" t="s">
        <v>52</v>
      </c>
      <c r="C22" s="25" t="s">
        <v>9</v>
      </c>
      <c r="D22" s="32">
        <v>7432.3600000000006</v>
      </c>
      <c r="E22" s="48"/>
    </row>
    <row r="23" spans="1:6" x14ac:dyDescent="0.15">
      <c r="A23" s="23" t="s">
        <v>31</v>
      </c>
      <c r="B23" s="31" t="s">
        <v>57</v>
      </c>
      <c r="C23" s="25" t="s">
        <v>9</v>
      </c>
      <c r="D23" s="32">
        <v>40141.599999999999</v>
      </c>
      <c r="E23" s="48"/>
    </row>
    <row r="24" spans="1:6" ht="22.5" x14ac:dyDescent="0.25">
      <c r="A24" s="23" t="s">
        <v>33</v>
      </c>
      <c r="B24" s="31" t="s">
        <v>58</v>
      </c>
      <c r="C24" s="25" t="s">
        <v>9</v>
      </c>
      <c r="D24" s="32">
        <v>11020.86</v>
      </c>
      <c r="E24" s="51"/>
    </row>
    <row r="25" spans="1:6" ht="33.75" x14ac:dyDescent="0.25">
      <c r="A25" s="23" t="s">
        <v>34</v>
      </c>
      <c r="B25" s="31" t="s">
        <v>35</v>
      </c>
      <c r="C25" s="25" t="s">
        <v>9</v>
      </c>
      <c r="D25" s="26">
        <v>10857.289999999972</v>
      </c>
      <c r="E25" s="51"/>
      <c r="F25" s="2"/>
    </row>
    <row r="26" spans="1:6" x14ac:dyDescent="0.25">
      <c r="D26" s="52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zoomScaleNormal="100" workbookViewId="0">
      <selection activeCell="H23" sqref="H23"/>
    </sheetView>
  </sheetViews>
  <sheetFormatPr defaultColWidth="30.5703125" defaultRowHeight="11.25" x14ac:dyDescent="0.25"/>
  <cols>
    <col min="1" max="1" width="12" style="33" customWidth="1"/>
    <col min="2" max="2" width="50.140625" style="33" customWidth="1"/>
    <col min="3" max="3" width="17.28515625" style="33" customWidth="1"/>
    <col min="4" max="4" width="14.85546875" style="34" customWidth="1"/>
    <col min="5" max="5" width="2" style="33" bestFit="1" customWidth="1"/>
    <col min="6" max="6" width="7.85546875" style="33" customWidth="1"/>
    <col min="7" max="7" width="13.7109375" style="33" customWidth="1"/>
    <col min="8" max="8" width="14.5703125" style="1" customWidth="1"/>
    <col min="9" max="9" width="11.5703125" style="1" customWidth="1"/>
    <col min="10" max="16384" width="30.5703125" style="1"/>
  </cols>
  <sheetData>
    <row r="4" spans="1:9" x14ac:dyDescent="0.25">
      <c r="A4" s="16"/>
      <c r="B4" s="16"/>
      <c r="C4" s="16"/>
      <c r="D4" s="17"/>
    </row>
    <row r="5" spans="1:9" ht="39.75" customHeight="1" x14ac:dyDescent="0.25">
      <c r="A5" s="56" t="s">
        <v>56</v>
      </c>
      <c r="B5" s="56"/>
      <c r="C5" s="56"/>
      <c r="D5" s="56"/>
    </row>
    <row r="6" spans="1:9" ht="21.75" customHeight="1" x14ac:dyDescent="0.25">
      <c r="A6" s="57" t="s">
        <v>36</v>
      </c>
      <c r="B6" s="57"/>
      <c r="C6" s="57"/>
      <c r="D6" s="57"/>
    </row>
    <row r="7" spans="1:9" x14ac:dyDescent="0.25">
      <c r="A7" s="16"/>
      <c r="B7" s="17"/>
      <c r="C7" s="17"/>
      <c r="D7" s="18"/>
    </row>
    <row r="8" spans="1:9" ht="23.2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43"/>
    </row>
    <row r="9" spans="1:9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44"/>
    </row>
    <row r="10" spans="1:9" ht="29.25" customHeight="1" x14ac:dyDescent="0.15">
      <c r="A10" s="23" t="s">
        <v>4</v>
      </c>
      <c r="B10" s="24" t="s">
        <v>8</v>
      </c>
      <c r="C10" s="25" t="s">
        <v>9</v>
      </c>
      <c r="D10" s="26">
        <f>D11</f>
        <v>19253</v>
      </c>
      <c r="E10" s="43"/>
    </row>
    <row r="11" spans="1:9" ht="15" x14ac:dyDescent="0.25">
      <c r="A11" s="27" t="s">
        <v>10</v>
      </c>
      <c r="B11" s="28" t="s">
        <v>11</v>
      </c>
      <c r="C11" s="29" t="s">
        <v>9</v>
      </c>
      <c r="D11" s="30">
        <v>19253</v>
      </c>
      <c r="E11" s="45"/>
    </row>
    <row r="12" spans="1:9" ht="39" customHeight="1" x14ac:dyDescent="0.15">
      <c r="A12" s="23" t="s">
        <v>5</v>
      </c>
      <c r="B12" s="24" t="s">
        <v>12</v>
      </c>
      <c r="C12" s="25" t="s">
        <v>9</v>
      </c>
      <c r="D12" s="26">
        <v>73952.52</v>
      </c>
      <c r="E12" s="43"/>
      <c r="G12" s="46"/>
      <c r="H12" s="6"/>
      <c r="I12" s="7"/>
    </row>
    <row r="13" spans="1:9" ht="21.75" customHeight="1" x14ac:dyDescent="0.15">
      <c r="A13" s="23" t="s">
        <v>13</v>
      </c>
      <c r="B13" s="31" t="s">
        <v>16</v>
      </c>
      <c r="C13" s="25" t="s">
        <v>9</v>
      </c>
      <c r="D13" s="26">
        <v>8964.39</v>
      </c>
      <c r="E13" s="43"/>
      <c r="G13" s="35"/>
      <c r="H13" s="8"/>
    </row>
    <row r="14" spans="1:9" ht="33.75" x14ac:dyDescent="0.25">
      <c r="A14" s="23" t="s">
        <v>15</v>
      </c>
      <c r="B14" s="31" t="s">
        <v>18</v>
      </c>
      <c r="C14" s="25" t="s">
        <v>9</v>
      </c>
      <c r="D14" s="32">
        <v>2349.0100000000002</v>
      </c>
      <c r="E14" s="47"/>
    </row>
    <row r="15" spans="1:9" ht="22.5" x14ac:dyDescent="0.15">
      <c r="A15" s="23" t="s">
        <v>17</v>
      </c>
      <c r="B15" s="31" t="s">
        <v>20</v>
      </c>
      <c r="C15" s="25" t="s">
        <v>9</v>
      </c>
      <c r="D15" s="32">
        <v>173.18</v>
      </c>
      <c r="E15" s="43"/>
    </row>
    <row r="16" spans="1:9" ht="30" x14ac:dyDescent="0.15">
      <c r="A16" s="23" t="s">
        <v>19</v>
      </c>
      <c r="B16" s="36" t="s">
        <v>22</v>
      </c>
      <c r="C16" s="25" t="s">
        <v>9</v>
      </c>
      <c r="D16" s="32">
        <v>0</v>
      </c>
      <c r="E16" s="43"/>
    </row>
    <row r="17" spans="1:8" ht="22.5" x14ac:dyDescent="0.15">
      <c r="A17" s="23" t="s">
        <v>21</v>
      </c>
      <c r="B17" s="31" t="s">
        <v>24</v>
      </c>
      <c r="C17" s="25" t="s">
        <v>9</v>
      </c>
      <c r="D17" s="32">
        <v>16094.91</v>
      </c>
      <c r="E17" s="43"/>
    </row>
    <row r="18" spans="1:8" ht="22.5" x14ac:dyDescent="0.15">
      <c r="A18" s="23" t="s">
        <v>23</v>
      </c>
      <c r="B18" s="31" t="s">
        <v>26</v>
      </c>
      <c r="C18" s="25" t="s">
        <v>9</v>
      </c>
      <c r="D18" s="32">
        <v>4847.43</v>
      </c>
      <c r="E18" s="43"/>
    </row>
    <row r="19" spans="1:8" ht="22.5" x14ac:dyDescent="0.25">
      <c r="A19" s="23" t="s">
        <v>25</v>
      </c>
      <c r="B19" s="31" t="s">
        <v>30</v>
      </c>
      <c r="C19" s="25" t="s">
        <v>9</v>
      </c>
      <c r="D19" s="32">
        <v>9083.17</v>
      </c>
      <c r="E19" s="47"/>
    </row>
    <row r="20" spans="1:8" x14ac:dyDescent="0.15">
      <c r="A20" s="23" t="s">
        <v>27</v>
      </c>
      <c r="B20" s="31" t="s">
        <v>52</v>
      </c>
      <c r="C20" s="25" t="s">
        <v>9</v>
      </c>
      <c r="D20" s="32">
        <v>3346.79</v>
      </c>
      <c r="E20" s="43"/>
    </row>
    <row r="21" spans="1:8" x14ac:dyDescent="0.15">
      <c r="A21" s="23" t="s">
        <v>28</v>
      </c>
      <c r="B21" s="31" t="s">
        <v>57</v>
      </c>
      <c r="C21" s="25" t="s">
        <v>9</v>
      </c>
      <c r="D21" s="32">
        <v>24883.16</v>
      </c>
      <c r="E21" s="43"/>
    </row>
    <row r="22" spans="1:8" ht="22.5" x14ac:dyDescent="0.25">
      <c r="A22" s="23" t="s">
        <v>29</v>
      </c>
      <c r="B22" s="31" t="s">
        <v>58</v>
      </c>
      <c r="C22" s="25" t="s">
        <v>9</v>
      </c>
      <c r="D22" s="32">
        <v>1281</v>
      </c>
      <c r="E22" s="47"/>
    </row>
    <row r="23" spans="1:8" ht="33.75" x14ac:dyDescent="0.25">
      <c r="A23" s="23" t="s">
        <v>31</v>
      </c>
      <c r="B23" s="31" t="s">
        <v>35</v>
      </c>
      <c r="C23" s="25" t="s">
        <v>9</v>
      </c>
      <c r="D23" s="26">
        <v>2929.4799999999996</v>
      </c>
      <c r="E23" s="47"/>
      <c r="H23" s="2"/>
    </row>
    <row r="24" spans="1:8" x14ac:dyDescent="0.25">
      <c r="D24" s="52"/>
    </row>
    <row r="25" spans="1:8" x14ac:dyDescent="0.25">
      <c r="D25" s="52"/>
    </row>
    <row r="26" spans="1:8" x14ac:dyDescent="0.25">
      <c r="D26" s="52"/>
    </row>
  </sheetData>
  <mergeCells count="2">
    <mergeCell ref="A5:D5"/>
    <mergeCell ref="A6:D6"/>
  </mergeCells>
  <pageMargins left="0.7" right="0.7" top="0.75" bottom="0.75" header="0.3" footer="0.3"/>
  <pageSetup paperSize="9" scale="92" orientation="portrait" horizontalDpi="180" verticalDpi="180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6"/>
  <sheetViews>
    <sheetView tabSelected="1" zoomScaleNormal="100" workbookViewId="0">
      <selection activeCell="G11" sqref="G11"/>
    </sheetView>
  </sheetViews>
  <sheetFormatPr defaultRowHeight="11.25" x14ac:dyDescent="0.25"/>
  <cols>
    <col min="1" max="1" width="9.140625" style="33"/>
    <col min="2" max="2" width="44.5703125" style="33" customWidth="1"/>
    <col min="3" max="3" width="9.140625" style="33"/>
    <col min="4" max="4" width="23.5703125" style="34" customWidth="1"/>
    <col min="5" max="5" width="9.140625" style="1"/>
    <col min="6" max="6" width="13.42578125" style="1" customWidth="1"/>
    <col min="7" max="8" width="9.140625" style="1"/>
    <col min="9" max="9" width="11.5703125" style="1" bestFit="1" customWidth="1"/>
    <col min="10" max="16384" width="9.140625" style="1"/>
  </cols>
  <sheetData>
    <row r="4" spans="1:6" x14ac:dyDescent="0.25">
      <c r="A4" s="16"/>
      <c r="B4" s="16"/>
      <c r="C4" s="16"/>
      <c r="D4" s="37"/>
    </row>
    <row r="5" spans="1:6" ht="48" customHeight="1" x14ac:dyDescent="0.25">
      <c r="A5" s="56" t="s">
        <v>61</v>
      </c>
      <c r="B5" s="56"/>
      <c r="C5" s="56"/>
      <c r="D5" s="56"/>
    </row>
    <row r="6" spans="1:6" x14ac:dyDescent="0.25">
      <c r="A6" s="57" t="s">
        <v>36</v>
      </c>
      <c r="B6" s="57"/>
      <c r="C6" s="57"/>
      <c r="D6" s="57"/>
    </row>
    <row r="7" spans="1:6" x14ac:dyDescent="0.25">
      <c r="A7" s="16"/>
      <c r="B7" s="17"/>
      <c r="C7" s="17"/>
      <c r="D7" s="18"/>
    </row>
    <row r="8" spans="1:6" ht="34.5" thickBot="1" x14ac:dyDescent="0.2">
      <c r="A8" s="38" t="s">
        <v>0</v>
      </c>
      <c r="B8" s="39" t="s">
        <v>1</v>
      </c>
      <c r="C8" s="39" t="s">
        <v>2</v>
      </c>
      <c r="D8" s="39" t="s">
        <v>3</v>
      </c>
      <c r="E8" s="4"/>
    </row>
    <row r="9" spans="1:6" ht="12" thickTop="1" x14ac:dyDescent="0.15">
      <c r="A9" s="40" t="s">
        <v>4</v>
      </c>
      <c r="B9" s="41" t="s">
        <v>5</v>
      </c>
      <c r="C9" s="41" t="s">
        <v>6</v>
      </c>
      <c r="D9" s="42" t="s">
        <v>7</v>
      </c>
      <c r="E9" s="5"/>
    </row>
    <row r="10" spans="1:6" ht="22.5" x14ac:dyDescent="0.15">
      <c r="A10" s="23" t="s">
        <v>4</v>
      </c>
      <c r="B10" s="24" t="s">
        <v>8</v>
      </c>
      <c r="C10" s="25" t="s">
        <v>9</v>
      </c>
      <c r="D10" s="55">
        <f>D11</f>
        <v>152452.4046528</v>
      </c>
      <c r="E10" s="9"/>
    </row>
    <row r="11" spans="1:6" ht="30" x14ac:dyDescent="0.25">
      <c r="A11" s="23" t="s">
        <v>10</v>
      </c>
      <c r="B11" s="28" t="s">
        <v>37</v>
      </c>
      <c r="C11" s="25" t="s">
        <v>9</v>
      </c>
      <c r="D11" s="54">
        <f>1439.06*(10.64+11.26)/2+1439.06*0.0705*(1295.63+1399.09)/2</f>
        <v>152452.4046528</v>
      </c>
      <c r="E11" s="10"/>
    </row>
    <row r="12" spans="1:6" ht="33.75" x14ac:dyDescent="0.15">
      <c r="A12" s="23" t="s">
        <v>5</v>
      </c>
      <c r="B12" s="24" t="s">
        <v>12</v>
      </c>
      <c r="C12" s="25" t="s">
        <v>9</v>
      </c>
      <c r="D12" s="55">
        <f>D13+D14+D15+D16</f>
        <v>174985.10641479999</v>
      </c>
      <c r="E12" s="9"/>
    </row>
    <row r="13" spans="1:6" ht="33.75" x14ac:dyDescent="0.25">
      <c r="A13" s="23" t="s">
        <v>13</v>
      </c>
      <c r="B13" s="31" t="s">
        <v>41</v>
      </c>
      <c r="C13" s="25" t="s">
        <v>9</v>
      </c>
      <c r="D13" s="59">
        <f>988.5*0.0705*941.18+831.8*980.74*0.0705+16.6*0.0705*940.92+9.5*0.0705*1012.97+8.2*0.0705*906.33+7.9*0.0705*1123.11</f>
        <v>126031.64614199998</v>
      </c>
      <c r="E13" s="11"/>
    </row>
    <row r="14" spans="1:6" ht="33.75" x14ac:dyDescent="0.15">
      <c r="A14" s="23" t="s">
        <v>15</v>
      </c>
      <c r="B14" s="31" t="s">
        <v>38</v>
      </c>
      <c r="C14" s="25" t="s">
        <v>9</v>
      </c>
      <c r="D14" s="59">
        <f>(1862.455-1530.645)*0.0705*((1295.63+1399.09)/2)</f>
        <v>31518.260272799995</v>
      </c>
      <c r="E14" s="9"/>
      <c r="F14" s="58"/>
    </row>
    <row r="15" spans="1:6" ht="22.5" x14ac:dyDescent="0.15">
      <c r="A15" s="23" t="s">
        <v>17</v>
      </c>
      <c r="B15" s="31" t="s">
        <v>39</v>
      </c>
      <c r="C15" s="25" t="s">
        <v>9</v>
      </c>
      <c r="D15" s="54">
        <v>17435.2</v>
      </c>
      <c r="E15" s="9"/>
    </row>
    <row r="16" spans="1:6" ht="45" x14ac:dyDescent="0.15">
      <c r="A16" s="23" t="s">
        <v>19</v>
      </c>
      <c r="B16" s="31" t="s">
        <v>40</v>
      </c>
      <c r="C16" s="25" t="s">
        <v>9</v>
      </c>
      <c r="D16" s="54">
        <v>0</v>
      </c>
      <c r="E16" s="9"/>
    </row>
  </sheetData>
  <mergeCells count="2">
    <mergeCell ref="A5:D5"/>
    <mergeCell ref="A6:D6"/>
  </mergeCells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6"/>
  <sheetViews>
    <sheetView view="pageBreakPreview" zoomScale="60" zoomScaleNormal="100" workbookViewId="0">
      <selection activeCell="D11" sqref="D11"/>
    </sheetView>
  </sheetViews>
  <sheetFormatPr defaultRowHeight="11.25" x14ac:dyDescent="0.25"/>
  <cols>
    <col min="1" max="1" width="12.28515625" style="33" customWidth="1"/>
    <col min="2" max="2" width="57.7109375" style="33" customWidth="1"/>
    <col min="3" max="3" width="9.140625" style="33"/>
    <col min="4" max="4" width="18.85546875" style="34" customWidth="1"/>
    <col min="5" max="5" width="12.7109375" style="46" bestFit="1" customWidth="1"/>
    <col min="6" max="6" width="12.85546875" style="1" bestFit="1" customWidth="1"/>
    <col min="7" max="7" width="11.5703125" style="1" bestFit="1" customWidth="1"/>
    <col min="8" max="16384" width="9.140625" style="1"/>
  </cols>
  <sheetData>
    <row r="4" spans="1:9" x14ac:dyDescent="0.25">
      <c r="A4" s="16"/>
      <c r="B4" s="16"/>
      <c r="C4" s="16"/>
      <c r="D4" s="17"/>
    </row>
    <row r="5" spans="1:9" ht="46.5" customHeight="1" x14ac:dyDescent="0.25">
      <c r="A5" s="56" t="s">
        <v>62</v>
      </c>
      <c r="B5" s="56"/>
      <c r="C5" s="56"/>
      <c r="D5" s="56"/>
    </row>
    <row r="6" spans="1:9" ht="21.75" customHeight="1" x14ac:dyDescent="0.25">
      <c r="A6" s="57" t="s">
        <v>36</v>
      </c>
      <c r="B6" s="57"/>
      <c r="C6" s="57"/>
      <c r="D6" s="57"/>
    </row>
    <row r="7" spans="1:9" x14ac:dyDescent="0.25">
      <c r="A7" s="16"/>
      <c r="B7" s="17"/>
      <c r="C7" s="17"/>
      <c r="D7" s="18"/>
    </row>
    <row r="8" spans="1:9" ht="34.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48"/>
    </row>
    <row r="9" spans="1:9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49"/>
    </row>
    <row r="10" spans="1:9" ht="22.5" customHeight="1" x14ac:dyDescent="0.15">
      <c r="A10" s="23" t="s">
        <v>4</v>
      </c>
      <c r="B10" s="24" t="s">
        <v>8</v>
      </c>
      <c r="C10" s="25" t="s">
        <v>9</v>
      </c>
      <c r="D10" s="26">
        <v>16701.310000000001</v>
      </c>
      <c r="E10" s="48"/>
    </row>
    <row r="11" spans="1:9" ht="19.5" customHeight="1" x14ac:dyDescent="0.25">
      <c r="A11" s="53" t="s">
        <v>10</v>
      </c>
      <c r="B11" s="28" t="s">
        <v>11</v>
      </c>
      <c r="C11" s="29" t="s">
        <v>9</v>
      </c>
      <c r="D11" s="30"/>
      <c r="E11" s="50"/>
    </row>
    <row r="12" spans="1:9" ht="24" customHeight="1" x14ac:dyDescent="0.15">
      <c r="A12" s="23" t="s">
        <v>5</v>
      </c>
      <c r="B12" s="24" t="s">
        <v>12</v>
      </c>
      <c r="C12" s="25" t="s">
        <v>9</v>
      </c>
      <c r="D12" s="26">
        <f>D13+D14+D15+D16+D17+D18+D19+D20+D21+D22+D23+D24+D25</f>
        <v>17435.219999999998</v>
      </c>
      <c r="E12" s="48"/>
      <c r="F12" s="2" t="s">
        <v>63</v>
      </c>
      <c r="G12" s="2"/>
      <c r="I12" s="2"/>
    </row>
    <row r="13" spans="1:9" ht="20.25" customHeight="1" x14ac:dyDescent="0.25">
      <c r="A13" s="23" t="s">
        <v>13</v>
      </c>
      <c r="B13" s="31" t="s">
        <v>14</v>
      </c>
      <c r="C13" s="25" t="s">
        <v>9</v>
      </c>
      <c r="D13" s="32">
        <f>12043.77-D16</f>
        <v>10699.75</v>
      </c>
      <c r="E13" s="51"/>
    </row>
    <row r="14" spans="1:9" ht="15" customHeight="1" x14ac:dyDescent="0.15">
      <c r="A14" s="23" t="s">
        <v>15</v>
      </c>
      <c r="B14" s="31" t="s">
        <v>16</v>
      </c>
      <c r="C14" s="25" t="s">
        <v>9</v>
      </c>
      <c r="D14" s="26"/>
      <c r="E14" s="48"/>
      <c r="F14" s="3"/>
    </row>
    <row r="15" spans="1:9" ht="22.5" x14ac:dyDescent="0.25">
      <c r="A15" s="23" t="s">
        <v>17</v>
      </c>
      <c r="B15" s="31" t="s">
        <v>18</v>
      </c>
      <c r="C15" s="25" t="s">
        <v>9</v>
      </c>
      <c r="D15" s="32">
        <v>205.49</v>
      </c>
      <c r="E15" s="51"/>
    </row>
    <row r="16" spans="1:9" ht="22.5" x14ac:dyDescent="0.15">
      <c r="A16" s="23" t="s">
        <v>19</v>
      </c>
      <c r="B16" s="31" t="s">
        <v>20</v>
      </c>
      <c r="C16" s="25" t="s">
        <v>9</v>
      </c>
      <c r="D16" s="32">
        <v>1344.02</v>
      </c>
      <c r="E16" s="48"/>
    </row>
    <row r="17" spans="1:5" ht="30" x14ac:dyDescent="0.15">
      <c r="A17" s="23" t="s">
        <v>21</v>
      </c>
      <c r="B17" s="36" t="s">
        <v>22</v>
      </c>
      <c r="C17" s="25" t="s">
        <v>9</v>
      </c>
      <c r="D17" s="32">
        <v>399.9</v>
      </c>
      <c r="E17" s="48"/>
    </row>
    <row r="18" spans="1:5" ht="22.5" x14ac:dyDescent="0.15">
      <c r="A18" s="23" t="s">
        <v>23</v>
      </c>
      <c r="B18" s="31" t="s">
        <v>24</v>
      </c>
      <c r="C18" s="25" t="s">
        <v>9</v>
      </c>
      <c r="D18" s="32">
        <v>1518.9</v>
      </c>
      <c r="E18" s="48"/>
    </row>
    <row r="19" spans="1:5" ht="22.5" x14ac:dyDescent="0.15">
      <c r="A19" s="23" t="s">
        <v>25</v>
      </c>
      <c r="B19" s="31" t="s">
        <v>26</v>
      </c>
      <c r="C19" s="25" t="s">
        <v>9</v>
      </c>
      <c r="D19" s="32">
        <v>467.3</v>
      </c>
      <c r="E19" s="48"/>
    </row>
    <row r="20" spans="1:5" x14ac:dyDescent="0.25">
      <c r="A20" s="23" t="s">
        <v>27</v>
      </c>
      <c r="B20" s="31" t="s">
        <v>30</v>
      </c>
      <c r="C20" s="25" t="s">
        <v>9</v>
      </c>
      <c r="D20" s="32">
        <v>96.6</v>
      </c>
      <c r="E20" s="51"/>
    </row>
    <row r="21" spans="1:5" ht="30" x14ac:dyDescent="0.25">
      <c r="A21" s="23" t="s">
        <v>28</v>
      </c>
      <c r="B21" s="36" t="s">
        <v>32</v>
      </c>
      <c r="C21" s="25" t="s">
        <v>9</v>
      </c>
      <c r="D21" s="32">
        <v>43.7</v>
      </c>
      <c r="E21" s="51"/>
    </row>
    <row r="22" spans="1:5" x14ac:dyDescent="0.15">
      <c r="A22" s="23" t="s">
        <v>29</v>
      </c>
      <c r="B22" s="31" t="s">
        <v>52</v>
      </c>
      <c r="C22" s="25" t="s">
        <v>9</v>
      </c>
      <c r="D22" s="32">
        <v>294.89999999999998</v>
      </c>
      <c r="E22" s="48"/>
    </row>
    <row r="23" spans="1:5" x14ac:dyDescent="0.15">
      <c r="A23" s="23" t="s">
        <v>31</v>
      </c>
      <c r="B23" s="31" t="s">
        <v>57</v>
      </c>
      <c r="C23" s="25" t="s">
        <v>9</v>
      </c>
      <c r="D23" s="32">
        <v>2336.86</v>
      </c>
      <c r="E23" s="48"/>
    </row>
    <row r="24" spans="1:5" ht="22.5" x14ac:dyDescent="0.25">
      <c r="A24" s="23" t="s">
        <v>33</v>
      </c>
      <c r="B24" s="31" t="s">
        <v>58</v>
      </c>
      <c r="C24" s="25" t="s">
        <v>9</v>
      </c>
      <c r="D24" s="32"/>
      <c r="E24" s="51"/>
    </row>
    <row r="25" spans="1:5" ht="33.75" x14ac:dyDescent="0.25">
      <c r="A25" s="23" t="s">
        <v>34</v>
      </c>
      <c r="B25" s="31" t="s">
        <v>35</v>
      </c>
      <c r="C25" s="25" t="s">
        <v>9</v>
      </c>
      <c r="D25" s="26">
        <v>27.8</v>
      </c>
      <c r="E25" s="51"/>
    </row>
    <row r="26" spans="1:5" x14ac:dyDescent="0.25">
      <c r="D26" s="52"/>
    </row>
  </sheetData>
  <mergeCells count="2">
    <mergeCell ref="A5:D5"/>
    <mergeCell ref="A6:D6"/>
  </mergeCells>
  <pageMargins left="0.7" right="0.7" top="0.75" bottom="0.75" header="0.3" footer="0.3"/>
  <pageSetup paperSize="9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zoomScaleNormal="100" workbookViewId="0">
      <selection activeCell="I21" sqref="I21"/>
    </sheetView>
  </sheetViews>
  <sheetFormatPr defaultRowHeight="11.25" x14ac:dyDescent="0.25"/>
  <cols>
    <col min="1" max="1" width="9.140625" style="33"/>
    <col min="2" max="2" width="44.28515625" style="33" customWidth="1"/>
    <col min="3" max="3" width="10.85546875" style="33" customWidth="1"/>
    <col min="4" max="4" width="21.28515625" style="34" customWidth="1"/>
    <col min="5" max="5" width="12.85546875" style="3" bestFit="1" customWidth="1"/>
    <col min="6" max="6" width="10.42578125" style="1" bestFit="1" customWidth="1"/>
    <col min="7" max="16384" width="9.140625" style="1"/>
  </cols>
  <sheetData>
    <row r="4" spans="1:6" x14ac:dyDescent="0.25">
      <c r="A4" s="16"/>
      <c r="B4" s="16"/>
      <c r="C4" s="16"/>
      <c r="D4" s="17"/>
    </row>
    <row r="5" spans="1:6" ht="54" customHeight="1" x14ac:dyDescent="0.25">
      <c r="A5" s="56" t="s">
        <v>55</v>
      </c>
      <c r="B5" s="56"/>
      <c r="C5" s="56"/>
      <c r="D5" s="56"/>
    </row>
    <row r="6" spans="1:6" ht="14.25" customHeight="1" x14ac:dyDescent="0.25">
      <c r="A6" s="57" t="s">
        <v>36</v>
      </c>
      <c r="B6" s="57"/>
      <c r="C6" s="57"/>
      <c r="D6" s="57"/>
    </row>
    <row r="7" spans="1:6" x14ac:dyDescent="0.25">
      <c r="A7" s="16"/>
      <c r="B7" s="17"/>
      <c r="C7" s="17"/>
      <c r="D7" s="18"/>
    </row>
    <row r="8" spans="1:6" ht="23.2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12"/>
    </row>
    <row r="9" spans="1:6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13"/>
    </row>
    <row r="10" spans="1:6" ht="22.5" x14ac:dyDescent="0.15">
      <c r="A10" s="23" t="s">
        <v>4</v>
      </c>
      <c r="B10" s="24" t="s">
        <v>8</v>
      </c>
      <c r="C10" s="25" t="s">
        <v>9</v>
      </c>
      <c r="D10" s="26">
        <f>D11</f>
        <v>314956.11</v>
      </c>
      <c r="E10" s="12"/>
    </row>
    <row r="11" spans="1:6" ht="15" x14ac:dyDescent="0.25">
      <c r="A11" s="27" t="s">
        <v>10</v>
      </c>
      <c r="B11" s="28" t="s">
        <v>54</v>
      </c>
      <c r="C11" s="29" t="s">
        <v>9</v>
      </c>
      <c r="D11" s="30">
        <v>314956.11</v>
      </c>
      <c r="E11" s="14"/>
    </row>
    <row r="12" spans="1:6" ht="33.75" x14ac:dyDescent="0.15">
      <c r="A12" s="23" t="s">
        <v>5</v>
      </c>
      <c r="B12" s="24" t="s">
        <v>12</v>
      </c>
      <c r="C12" s="25" t="s">
        <v>9</v>
      </c>
      <c r="D12" s="26">
        <v>248677.98</v>
      </c>
      <c r="E12" s="12"/>
      <c r="F12" s="8"/>
    </row>
    <row r="13" spans="1:6" ht="22.5" x14ac:dyDescent="0.25">
      <c r="A13" s="23" t="s">
        <v>13</v>
      </c>
      <c r="B13" s="31" t="s">
        <v>14</v>
      </c>
      <c r="C13" s="25" t="s">
        <v>9</v>
      </c>
      <c r="D13" s="32">
        <v>90951.040000000008</v>
      </c>
      <c r="E13" s="15"/>
    </row>
    <row r="14" spans="1:6" ht="33.75" x14ac:dyDescent="0.25">
      <c r="A14" s="23" t="s">
        <v>43</v>
      </c>
      <c r="B14" s="31" t="s">
        <v>18</v>
      </c>
      <c r="C14" s="25" t="s">
        <v>9</v>
      </c>
      <c r="D14" s="32">
        <v>48035.78</v>
      </c>
      <c r="E14" s="15"/>
    </row>
    <row r="15" spans="1:6" ht="22.5" x14ac:dyDescent="0.15">
      <c r="A15" s="23" t="s">
        <v>44</v>
      </c>
      <c r="B15" s="31" t="s">
        <v>20</v>
      </c>
      <c r="C15" s="25" t="s">
        <v>9</v>
      </c>
      <c r="D15" s="32">
        <v>2371.61</v>
      </c>
      <c r="E15" s="12"/>
    </row>
    <row r="16" spans="1:6" ht="22.5" x14ac:dyDescent="0.15">
      <c r="A16" s="23" t="s">
        <v>45</v>
      </c>
      <c r="B16" s="31" t="s">
        <v>24</v>
      </c>
      <c r="C16" s="25" t="s">
        <v>9</v>
      </c>
      <c r="D16" s="32">
        <v>18209.22</v>
      </c>
      <c r="E16" s="12"/>
    </row>
    <row r="17" spans="1:6" ht="22.5" x14ac:dyDescent="0.15">
      <c r="A17" s="23" t="s">
        <v>46</v>
      </c>
      <c r="B17" s="31" t="s">
        <v>26</v>
      </c>
      <c r="C17" s="25" t="s">
        <v>9</v>
      </c>
      <c r="D17" s="32">
        <v>5442.7</v>
      </c>
      <c r="E17" s="12"/>
    </row>
    <row r="18" spans="1:6" ht="22.5" x14ac:dyDescent="0.25">
      <c r="A18" s="23" t="s">
        <v>47</v>
      </c>
      <c r="B18" s="31" t="s">
        <v>30</v>
      </c>
      <c r="C18" s="25" t="s">
        <v>9</v>
      </c>
      <c r="D18" s="32">
        <v>11100</v>
      </c>
      <c r="E18" s="15"/>
    </row>
    <row r="19" spans="1:6" x14ac:dyDescent="0.15">
      <c r="A19" s="23" t="s">
        <v>48</v>
      </c>
      <c r="B19" s="31" t="s">
        <v>52</v>
      </c>
      <c r="C19" s="25" t="s">
        <v>9</v>
      </c>
      <c r="D19" s="32">
        <v>7332.47</v>
      </c>
      <c r="E19" s="12"/>
    </row>
    <row r="20" spans="1:6" x14ac:dyDescent="0.15">
      <c r="A20" s="23" t="s">
        <v>49</v>
      </c>
      <c r="B20" s="31" t="s">
        <v>53</v>
      </c>
      <c r="C20" s="25" t="s">
        <v>9</v>
      </c>
      <c r="D20" s="32">
        <v>28060.51</v>
      </c>
      <c r="E20" s="12"/>
    </row>
    <row r="21" spans="1:6" ht="22.5" x14ac:dyDescent="0.25">
      <c r="A21" s="23" t="s">
        <v>50</v>
      </c>
      <c r="B21" s="31" t="s">
        <v>58</v>
      </c>
      <c r="C21" s="25" t="s">
        <v>9</v>
      </c>
      <c r="D21" s="32">
        <v>30771.11</v>
      </c>
      <c r="E21" s="15"/>
    </row>
    <row r="22" spans="1:6" ht="33.75" x14ac:dyDescent="0.25">
      <c r="A22" s="23" t="s">
        <v>51</v>
      </c>
      <c r="B22" s="31" t="s">
        <v>35</v>
      </c>
      <c r="C22" s="25" t="s">
        <v>9</v>
      </c>
      <c r="D22" s="26">
        <v>6403.5400000000081</v>
      </c>
      <c r="E22" s="15"/>
      <c r="F22" s="2"/>
    </row>
  </sheetData>
  <mergeCells count="2">
    <mergeCell ref="A5:D5"/>
    <mergeCell ref="A6:D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2"/>
  <sheetViews>
    <sheetView view="pageBreakPreview" zoomScale="60" zoomScaleNormal="100" workbookViewId="0">
      <selection activeCell="N11" sqref="N11"/>
    </sheetView>
  </sheetViews>
  <sheetFormatPr defaultRowHeight="11.25" x14ac:dyDescent="0.25"/>
  <cols>
    <col min="1" max="1" width="9.140625" style="33"/>
    <col min="2" max="2" width="44" style="33" customWidth="1"/>
    <col min="3" max="3" width="11.85546875" style="33" customWidth="1"/>
    <col min="4" max="4" width="23.85546875" style="34" customWidth="1"/>
    <col min="5" max="5" width="10.140625" style="46" customWidth="1"/>
    <col min="6" max="16384" width="9.140625" style="1"/>
  </cols>
  <sheetData>
    <row r="4" spans="1:5" x14ac:dyDescent="0.25">
      <c r="A4" s="16"/>
      <c r="B4" s="16"/>
      <c r="C4" s="16"/>
      <c r="D4" s="17"/>
    </row>
    <row r="5" spans="1:5" ht="43.5" customHeight="1" x14ac:dyDescent="0.25">
      <c r="A5" s="56" t="s">
        <v>59</v>
      </c>
      <c r="B5" s="56"/>
      <c r="C5" s="56"/>
      <c r="D5" s="56"/>
    </row>
    <row r="6" spans="1:5" x14ac:dyDescent="0.25">
      <c r="A6" s="57" t="s">
        <v>36</v>
      </c>
      <c r="B6" s="57"/>
      <c r="C6" s="57"/>
      <c r="D6" s="57"/>
    </row>
    <row r="7" spans="1:5" x14ac:dyDescent="0.25">
      <c r="A7" s="16"/>
      <c r="B7" s="17"/>
      <c r="C7" s="17"/>
      <c r="D7" s="18"/>
    </row>
    <row r="8" spans="1:5" ht="23.25" thickBot="1" x14ac:dyDescent="0.2">
      <c r="A8" s="19" t="s">
        <v>0</v>
      </c>
      <c r="B8" s="20" t="s">
        <v>1</v>
      </c>
      <c r="C8" s="21" t="s">
        <v>2</v>
      </c>
      <c r="D8" s="21" t="s">
        <v>3</v>
      </c>
      <c r="E8" s="48"/>
    </row>
    <row r="9" spans="1:5" ht="12" thickTop="1" x14ac:dyDescent="0.15">
      <c r="A9" s="22" t="s">
        <v>4</v>
      </c>
      <c r="B9" s="22" t="s">
        <v>5</v>
      </c>
      <c r="C9" s="22" t="s">
        <v>6</v>
      </c>
      <c r="D9" s="22" t="s">
        <v>7</v>
      </c>
      <c r="E9" s="49"/>
    </row>
    <row r="10" spans="1:5" ht="22.5" x14ac:dyDescent="0.15">
      <c r="A10" s="23" t="s">
        <v>4</v>
      </c>
      <c r="B10" s="24" t="s">
        <v>8</v>
      </c>
      <c r="C10" s="25" t="s">
        <v>9</v>
      </c>
      <c r="D10" s="26">
        <f>D11</f>
        <v>11023</v>
      </c>
      <c r="E10" s="48"/>
    </row>
    <row r="11" spans="1:5" ht="15" x14ac:dyDescent="0.25">
      <c r="A11" s="27" t="s">
        <v>10</v>
      </c>
      <c r="B11" s="28" t="s">
        <v>42</v>
      </c>
      <c r="C11" s="29" t="s">
        <v>9</v>
      </c>
      <c r="D11" s="30">
        <v>11023</v>
      </c>
      <c r="E11" s="50"/>
    </row>
    <row r="12" spans="1:5" ht="33.75" x14ac:dyDescent="0.15">
      <c r="A12" s="23" t="s">
        <v>5</v>
      </c>
      <c r="B12" s="24" t="s">
        <v>12</v>
      </c>
      <c r="C12" s="25" t="s">
        <v>9</v>
      </c>
      <c r="D12" s="26">
        <v>18306.53</v>
      </c>
      <c r="E12" s="48"/>
    </row>
    <row r="13" spans="1:5" ht="22.5" x14ac:dyDescent="0.25">
      <c r="A13" s="23" t="s">
        <v>13</v>
      </c>
      <c r="B13" s="31" t="s">
        <v>14</v>
      </c>
      <c r="C13" s="25" t="s">
        <v>9</v>
      </c>
      <c r="D13" s="32">
        <v>13039</v>
      </c>
      <c r="E13" s="51"/>
    </row>
    <row r="14" spans="1:5" ht="33.75" x14ac:dyDescent="0.25">
      <c r="A14" s="23" t="s">
        <v>15</v>
      </c>
      <c r="B14" s="31" t="s">
        <v>18</v>
      </c>
      <c r="C14" s="25" t="s">
        <v>9</v>
      </c>
      <c r="D14" s="32">
        <v>1362.38</v>
      </c>
      <c r="E14" s="51"/>
    </row>
    <row r="15" spans="1:5" ht="22.5" x14ac:dyDescent="0.15">
      <c r="A15" s="23" t="s">
        <v>17</v>
      </c>
      <c r="B15" s="31" t="s">
        <v>20</v>
      </c>
      <c r="C15" s="25" t="s">
        <v>9</v>
      </c>
      <c r="D15" s="32">
        <v>52.4</v>
      </c>
      <c r="E15" s="48"/>
    </row>
    <row r="16" spans="1:5" ht="22.5" x14ac:dyDescent="0.15">
      <c r="A16" s="23" t="s">
        <v>19</v>
      </c>
      <c r="B16" s="31" t="s">
        <v>24</v>
      </c>
      <c r="C16" s="25" t="s">
        <v>9</v>
      </c>
      <c r="D16" s="32">
        <v>816.8</v>
      </c>
      <c r="E16" s="48"/>
    </row>
    <row r="17" spans="1:5" ht="22.5" x14ac:dyDescent="0.15">
      <c r="A17" s="23" t="s">
        <v>21</v>
      </c>
      <c r="B17" s="31" t="s">
        <v>26</v>
      </c>
      <c r="C17" s="25" t="s">
        <v>9</v>
      </c>
      <c r="D17" s="32">
        <v>311.89999999999998</v>
      </c>
      <c r="E17" s="48"/>
    </row>
    <row r="18" spans="1:5" ht="22.5" x14ac:dyDescent="0.25">
      <c r="A18" s="23" t="s">
        <v>23</v>
      </c>
      <c r="B18" s="31" t="s">
        <v>30</v>
      </c>
      <c r="C18" s="25" t="s">
        <v>9</v>
      </c>
      <c r="D18" s="32">
        <v>228</v>
      </c>
      <c r="E18" s="51"/>
    </row>
    <row r="19" spans="1:5" x14ac:dyDescent="0.15">
      <c r="A19" s="23" t="s">
        <v>25</v>
      </c>
      <c r="B19" s="31" t="s">
        <v>52</v>
      </c>
      <c r="C19" s="25" t="s">
        <v>9</v>
      </c>
      <c r="D19" s="32">
        <v>291.10000000000002</v>
      </c>
      <c r="E19" s="48"/>
    </row>
    <row r="20" spans="1:5" x14ac:dyDescent="0.15">
      <c r="A20" s="23" t="s">
        <v>27</v>
      </c>
      <c r="B20" s="31" t="s">
        <v>57</v>
      </c>
      <c r="C20" s="25" t="s">
        <v>9</v>
      </c>
      <c r="D20" s="32">
        <v>1228.7</v>
      </c>
      <c r="E20" s="48"/>
    </row>
    <row r="21" spans="1:5" ht="22.5" x14ac:dyDescent="0.25">
      <c r="A21" s="23" t="s">
        <v>28</v>
      </c>
      <c r="B21" s="31" t="s">
        <v>58</v>
      </c>
      <c r="C21" s="25" t="s">
        <v>9</v>
      </c>
      <c r="D21" s="32">
        <v>807.6</v>
      </c>
      <c r="E21" s="51"/>
    </row>
    <row r="22" spans="1:5" ht="33.75" x14ac:dyDescent="0.25">
      <c r="A22" s="23" t="s">
        <v>29</v>
      </c>
      <c r="B22" s="31" t="s">
        <v>35</v>
      </c>
      <c r="C22" s="25" t="s">
        <v>9</v>
      </c>
      <c r="D22" s="26">
        <f>D12-D13-D14-D15-D16-D17-D18-D19-D20-D21</f>
        <v>168.64999999999884</v>
      </c>
      <c r="E22" s="51"/>
    </row>
  </sheetData>
  <mergeCells count="2">
    <mergeCell ref="A5:D5"/>
    <mergeCell ref="A6:D6"/>
  </mergeCells>
  <pageMargins left="0.7" right="0.7" top="0.75" bottom="0.75" header="0.3" footer="0.3"/>
  <pageSetup paperSize="9"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газовые котельные</vt:lpstr>
      <vt:lpstr>угольные, дровяные</vt:lpstr>
      <vt:lpstr>ГВС открытая</vt:lpstr>
      <vt:lpstr>теплоноситель</vt:lpstr>
      <vt:lpstr>услуга передачи ООО ТТС</vt:lpstr>
      <vt:lpstr>ВГОК,РУШ</vt:lpstr>
      <vt:lpstr>'ВГОК,РУШ'!Область_печати</vt:lpstr>
      <vt:lpstr>'газовые котельные'!Область_печати</vt:lpstr>
      <vt:lpstr>'ГВС открытая'!Область_печати</vt:lpstr>
      <vt:lpstr>теплоноситель!Область_печати</vt:lpstr>
      <vt:lpstr>'угольные, дровяные'!Область_печати</vt:lpstr>
      <vt:lpstr>'услуга передачи ООО ТТС'!Область_печати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2017-04-25T11:47:46Z</dcterms:modified>
</cp:coreProperties>
</file>